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STIONE TESORERIA\"/>
    </mc:Choice>
  </mc:AlternateContent>
  <bookViews>
    <workbookView xWindow="360" yWindow="135" windowWidth="8595" windowHeight="5895"/>
  </bookViews>
  <sheets>
    <sheet name="BONUS RICERCA" sheetId="1" r:id="rId1"/>
    <sheet name="Foglio2" sheetId="2" state="hidden" r:id="rId2"/>
  </sheets>
  <calcPr calcId="162913"/>
</workbook>
</file>

<file path=xl/calcChain.xml><?xml version="1.0" encoding="utf-8"?>
<calcChain xmlns="http://schemas.openxmlformats.org/spreadsheetml/2006/main">
  <c r="E11" i="1" l="1"/>
  <c r="F17" i="2" l="1"/>
  <c r="E10" i="2"/>
  <c r="F10" i="2" s="1"/>
  <c r="E19" i="1"/>
  <c r="F13" i="1"/>
  <c r="H13" i="1"/>
  <c r="A19" i="1" l="1"/>
  <c r="G17" i="2"/>
  <c r="F10" i="1"/>
  <c r="C7" i="2" s="1"/>
  <c r="F7" i="1"/>
  <c r="F9" i="1"/>
  <c r="C6" i="2" s="1"/>
  <c r="F8" i="1"/>
  <c r="C5" i="2" s="1"/>
  <c r="B4" i="2"/>
  <c r="B5" i="2"/>
  <c r="C11" i="1"/>
  <c r="D11" i="1"/>
  <c r="B11" i="1"/>
  <c r="C4" i="2" l="1"/>
  <c r="F11" i="1"/>
  <c r="B6" i="2"/>
  <c r="F4" i="2" l="1"/>
  <c r="H4" i="2" s="1"/>
  <c r="C8" i="2"/>
  <c r="B7" i="2"/>
  <c r="F6" i="2" s="1"/>
  <c r="H6" i="2" s="1"/>
  <c r="F16" i="2"/>
  <c r="G16" i="2" s="1"/>
  <c r="F7" i="2" l="1"/>
  <c r="B8" i="2"/>
  <c r="E4" i="2" s="1"/>
  <c r="A18" i="1"/>
  <c r="I4" i="2" l="1"/>
  <c r="I6" i="2"/>
  <c r="H10" i="1" s="1"/>
  <c r="H8" i="1" l="1"/>
  <c r="I7" i="2"/>
  <c r="H11" i="1" s="1"/>
  <c r="H15" i="1" s="1"/>
</calcChain>
</file>

<file path=xl/sharedStrings.xml><?xml version="1.0" encoding="utf-8"?>
<sst xmlns="http://schemas.openxmlformats.org/spreadsheetml/2006/main" count="46" uniqueCount="43">
  <si>
    <t>2012</t>
  </si>
  <si>
    <t>2013</t>
  </si>
  <si>
    <t>2014</t>
  </si>
  <si>
    <t>TIPOL. DI SPESA</t>
  </si>
  <si>
    <t>TOTALE</t>
  </si>
  <si>
    <t>% BONUS</t>
  </si>
  <si>
    <t>BONUS SPETTANTE</t>
  </si>
  <si>
    <t>MEDIA               2012-2014</t>
  </si>
  <si>
    <t>AVVISI</t>
  </si>
  <si>
    <t>TEST</t>
  </si>
  <si>
    <t>Investimento inferiore alla Media triennale</t>
  </si>
  <si>
    <t>AVVISI:</t>
  </si>
  <si>
    <t>cat. A) - PERSONALE ALTAM.QUALIF.</t>
  </si>
  <si>
    <t>cat. B) - QUOTE DI BENI STRUMENTALI</t>
  </si>
  <si>
    <r>
      <t>cat. C) - CONTRATTI "</t>
    </r>
    <r>
      <rPr>
        <i/>
        <sz val="11"/>
        <color theme="1"/>
        <rFont val="Calibri"/>
        <family val="2"/>
        <scheme val="minor"/>
      </rPr>
      <t>extra-muros</t>
    </r>
    <r>
      <rPr>
        <sz val="11"/>
        <color theme="1"/>
        <rFont val="Calibri"/>
        <family val="2"/>
        <scheme val="minor"/>
      </rPr>
      <t>"</t>
    </r>
  </si>
  <si>
    <t>cat. D) - PRIVATIVE INDUSTRIALI</t>
  </si>
  <si>
    <t>TEST 1</t>
  </si>
  <si>
    <t>TEST 2</t>
  </si>
  <si>
    <t>media</t>
  </si>
  <si>
    <t>nuovo</t>
  </si>
  <si>
    <t>Certificazione contabile</t>
  </si>
  <si>
    <t>BONUS TOTALE</t>
  </si>
  <si>
    <t>Foglio di calcolo del Credito di Imposta per le attività di R &amp; S</t>
  </si>
  <si>
    <t>ESERCIZIO AGEVOLABILE</t>
  </si>
  <si>
    <t>NO</t>
  </si>
  <si>
    <t>Inserire primo esercizio di attività</t>
  </si>
  <si>
    <t>Investimento insufficiente</t>
  </si>
  <si>
    <t>Anzianità di attività</t>
  </si>
  <si>
    <t>Divisore</t>
  </si>
  <si>
    <t>www.gestionetesoreria.it</t>
  </si>
  <si>
    <t>Visita il portale della Tesoreria ed il suo blog per avere altri strumenti di lavoro</t>
  </si>
  <si>
    <t>gruppo a) e c)</t>
  </si>
  <si>
    <t>gruppo b) e d)</t>
  </si>
  <si>
    <t>TEST 3</t>
  </si>
  <si>
    <t>Spesa incr. Tot</t>
  </si>
  <si>
    <t>Spesa incr agev.le</t>
  </si>
  <si>
    <t>a)</t>
  </si>
  <si>
    <t>c)</t>
  </si>
  <si>
    <t>b)</t>
  </si>
  <si>
    <t>d)</t>
  </si>
  <si>
    <t>Agevol. Totale</t>
  </si>
  <si>
    <t>Increm. Gruppo</t>
  </si>
  <si>
    <t>% agevol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</si>
</sst>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&quot;€&quot;\ 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sz val="9"/>
      <color rgb="FF00B0F0"/>
      <name val="Calibri"/>
      <family val="2"/>
      <scheme val="minor"/>
    </font>
    <font>
      <b/>
      <i/>
      <u/>
      <sz val="11"/>
      <color rgb="FF00B0F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/>
    <xf numFmtId="44" fontId="0" fillId="0" borderId="0" xfId="0" applyNumberFormat="1"/>
    <xf numFmtId="44" fontId="0" fillId="0" borderId="3" xfId="0" applyNumberFormat="1" applyBorder="1"/>
    <xf numFmtId="44" fontId="0" fillId="0" borderId="1" xfId="0" applyNumberFormat="1" applyBorder="1"/>
    <xf numFmtId="44" fontId="0" fillId="0" borderId="7" xfId="0" applyNumberFormat="1" applyBorder="1"/>
    <xf numFmtId="0" fontId="4" fillId="0" borderId="0" xfId="0" applyFont="1"/>
    <xf numFmtId="44" fontId="0" fillId="0" borderId="3" xfId="0" applyNumberFormat="1" applyBorder="1" applyAlignment="1">
      <alignment horizontal="center"/>
    </xf>
    <xf numFmtId="0" fontId="5" fillId="0" borderId="6" xfId="0" applyFont="1" applyBorder="1" applyAlignment="1">
      <alignment horizontal="right"/>
    </xf>
    <xf numFmtId="44" fontId="5" fillId="0" borderId="8" xfId="0" applyNumberFormat="1" applyFont="1" applyBorder="1"/>
    <xf numFmtId="0" fontId="7" fillId="0" borderId="3" xfId="0" applyFont="1" applyBorder="1" applyAlignment="1">
      <alignment horizontal="center" wrapText="1"/>
    </xf>
    <xf numFmtId="0" fontId="6" fillId="0" borderId="6" xfId="0" applyFont="1" applyBorder="1"/>
    <xf numFmtId="44" fontId="6" fillId="0" borderId="7" xfId="0" applyNumberFormat="1" applyFont="1" applyBorder="1"/>
    <xf numFmtId="44" fontId="6" fillId="0" borderId="1" xfId="0" applyNumberFormat="1" applyFont="1" applyBorder="1"/>
    <xf numFmtId="10" fontId="0" fillId="0" borderId="3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1" xfId="0" applyNumberFormat="1" applyBorder="1"/>
    <xf numFmtId="44" fontId="1" fillId="0" borderId="5" xfId="0" applyNumberFormat="1" applyFont="1" applyBorder="1"/>
    <xf numFmtId="44" fontId="1" fillId="0" borderId="8" xfId="0" applyNumberFormat="1" applyFont="1" applyBorder="1"/>
    <xf numFmtId="44" fontId="0" fillId="0" borderId="0" xfId="1" applyFont="1"/>
    <xf numFmtId="44" fontId="1" fillId="0" borderId="0" xfId="0" applyNumberFormat="1" applyFont="1"/>
    <xf numFmtId="0" fontId="0" fillId="0" borderId="0" xfId="0" applyBorder="1"/>
    <xf numFmtId="44" fontId="0" fillId="0" borderId="0" xfId="0" applyNumberFormat="1" applyBorder="1"/>
    <xf numFmtId="0" fontId="2" fillId="0" borderId="0" xfId="0" applyFont="1" applyBorder="1" applyAlignment="1">
      <alignment horizontal="center"/>
    </xf>
    <xf numFmtId="9" fontId="0" fillId="0" borderId="0" xfId="0" applyNumberFormat="1" applyBorder="1"/>
    <xf numFmtId="0" fontId="0" fillId="0" borderId="3" xfId="0" applyBorder="1" applyAlignment="1">
      <alignment horizontal="center"/>
    </xf>
    <xf numFmtId="44" fontId="10" fillId="0" borderId="0" xfId="0" applyNumberFormat="1" applyFont="1"/>
    <xf numFmtId="0" fontId="0" fillId="0" borderId="0" xfId="0" quotePrefix="1"/>
    <xf numFmtId="0" fontId="11" fillId="0" borderId="0" xfId="0" applyFont="1"/>
    <xf numFmtId="0" fontId="6" fillId="0" borderId="0" xfId="0" applyFont="1" applyBorder="1"/>
    <xf numFmtId="0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right"/>
    </xf>
    <xf numFmtId="44" fontId="8" fillId="2" borderId="1" xfId="0" applyNumberFormat="1" applyFont="1" applyFill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13" fillId="0" borderId="6" xfId="0" applyFont="1" applyBorder="1" applyAlignment="1">
      <alignment horizontal="right"/>
    </xf>
    <xf numFmtId="0" fontId="6" fillId="0" borderId="4" xfId="0" applyFont="1" applyBorder="1"/>
    <xf numFmtId="44" fontId="9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0" xfId="0" applyFont="1" applyAlignment="1">
      <alignment horizontal="center"/>
    </xf>
    <xf numFmtId="44" fontId="6" fillId="0" borderId="3" xfId="0" applyNumberFormat="1" applyFont="1" applyBorder="1"/>
    <xf numFmtId="164" fontId="1" fillId="0" borderId="1" xfId="0" applyNumberFormat="1" applyFont="1" applyBorder="1" applyAlignment="1">
      <alignment horizontal="center"/>
    </xf>
    <xf numFmtId="44" fontId="16" fillId="0" borderId="0" xfId="0" applyNumberFormat="1" applyFont="1"/>
    <xf numFmtId="0" fontId="17" fillId="0" borderId="0" xfId="2" applyFont="1" applyBorder="1" applyAlignment="1" applyProtection="1"/>
    <xf numFmtId="44" fontId="0" fillId="0" borderId="3" xfId="0" applyNumberFormat="1" applyBorder="1" applyAlignment="1"/>
    <xf numFmtId="44" fontId="19" fillId="0" borderId="3" xfId="0" applyNumberFormat="1" applyFont="1" applyBorder="1" applyAlignment="1">
      <alignment horizontal="center"/>
    </xf>
    <xf numFmtId="44" fontId="19" fillId="3" borderId="9" xfId="0" applyNumberFormat="1" applyFont="1" applyFill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20" fillId="0" borderId="0" xfId="0" applyFont="1" applyAlignment="1">
      <alignment horizontal="right"/>
    </xf>
    <xf numFmtId="0" fontId="18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44" fontId="5" fillId="0" borderId="0" xfId="1" applyFont="1"/>
    <xf numFmtId="44" fontId="6" fillId="0" borderId="0" xfId="1" applyFont="1"/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0" fillId="0" borderId="0" xfId="0" applyFill="1"/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0" fontId="0" fillId="0" borderId="0" xfId="0" applyFill="1" applyBorder="1" applyAlignment="1">
      <alignment horizontal="center"/>
    </xf>
    <xf numFmtId="44" fontId="19" fillId="0" borderId="0" xfId="0" applyNumberFormat="1" applyFont="1" applyFill="1" applyBorder="1" applyAlignment="1">
      <alignment horizontal="center"/>
    </xf>
    <xf numFmtId="44" fontId="0" fillId="0" borderId="0" xfId="1" applyFont="1" applyFill="1" applyBorder="1"/>
    <xf numFmtId="0" fontId="0" fillId="0" borderId="0" xfId="0" applyFill="1" applyBorder="1"/>
    <xf numFmtId="9" fontId="0" fillId="0" borderId="0" xfId="3" applyFont="1" applyAlignment="1">
      <alignment horizontal="center"/>
    </xf>
  </cellXfs>
  <cellStyles count="4">
    <cellStyle name="Collegamento ipertestuale" xfId="2" builtinId="8"/>
    <cellStyle name="Normale" xfId="0" builtinId="0"/>
    <cellStyle name="Percentuale" xfId="3" builtinId="5"/>
    <cellStyle name="Valuta" xfId="1" builtinId="4"/>
  </cellStyles>
  <dxfs count="12">
    <dxf>
      <numFmt numFmtId="34" formatCode="_-&quot;€&quot;\ * #,##0.00_-;\-&quot;€&quot;\ * #,##0.00_-;_-&quot;€&quot;\ 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&quot;€&quot;\ * #,##0.00_-;\-&quot;€&quot;\ * #,##0.00_-;_-&quot;€&quot;\ 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&quot;€&quot;\ * #,##0.00_-;\-&quot;€&quot;\ * #,##0.00_-;_-&quot;€&quot;\ 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&quot;€&quot;\ * #,##0.00_-;\-&quot;€&quot;\ * #,##0.00_-;_-&quot;€&quot;\ * &quot;-&quot;??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4" formatCode="_-&quot;€&quot;\ * #,##0.00_-;\-&quot;€&quot;\ * #,##0.00_-;_-&quot;€&quot;\ 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&quot;€&quot;\ * #,##0.00_-;\-&quot;€&quot;\ * #,##0.00_-;_-&quot;€&quot;\ 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&quot;€&quot;\ * #,##0.00_-;\-&quot;€&quot;\ * #,##0.00_-;_-&quot;€&quot;\ 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28576</xdr:rowOff>
    </xdr:from>
    <xdr:to>
      <xdr:col>1</xdr:col>
      <xdr:colOff>561976</xdr:colOff>
      <xdr:row>3</xdr:row>
      <xdr:rowOff>153459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28576"/>
          <a:ext cx="2838450" cy="7440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la2" displayName="Tabella2" ref="A6:H15" totalsRowShown="0" headerRowDxfId="11" headerRowBorderDxfId="10" tableBorderDxfId="9" totalsRowBorderDxfId="8">
  <tableColumns count="8">
    <tableColumn id="1" name="TIPOL. DI SPESA" dataDxfId="7"/>
    <tableColumn id="2" name="2012" dataDxfId="6"/>
    <tableColumn id="3" name="2013" dataDxfId="5"/>
    <tableColumn id="4" name="2014" dataDxfId="4"/>
    <tableColumn id="5" name="ESERCIZIO AGEVOLABILE" dataDxfId="3"/>
    <tableColumn id="6" name="MEDIA               2012-2014" dataDxfId="2"/>
    <tableColumn id="7" name="% BONUS" dataDxfId="1"/>
    <tableColumn id="8" name="BONUS SPETTANTE" dataDxfId="0">
      <calculatedColumnFormula>+Foglio2!I4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estionetesoreria.it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42"/>
  <sheetViews>
    <sheetView tabSelected="1" workbookViewId="0">
      <selection activeCell="E11" sqref="E11"/>
    </sheetView>
  </sheetViews>
  <sheetFormatPr defaultRowHeight="15" x14ac:dyDescent="0.25"/>
  <cols>
    <col min="1" max="1" width="34.42578125" customWidth="1"/>
    <col min="2" max="2" width="23.85546875" customWidth="1"/>
    <col min="3" max="3" width="25.140625" style="4" customWidth="1"/>
    <col min="4" max="4" width="25.28515625" style="4" customWidth="1"/>
    <col min="5" max="5" width="25.5703125" style="4" customWidth="1"/>
    <col min="6" max="6" width="23.42578125" style="4" customWidth="1"/>
    <col min="7" max="7" width="13.140625" bestFit="1" customWidth="1"/>
    <col min="8" max="8" width="15.7109375" bestFit="1" customWidth="1"/>
    <col min="9" max="9" width="13.140625" bestFit="1" customWidth="1"/>
  </cols>
  <sheetData>
    <row r="1" spans="1:8" x14ac:dyDescent="0.25">
      <c r="A1" s="8"/>
    </row>
    <row r="2" spans="1:8" ht="18.75" x14ac:dyDescent="0.3">
      <c r="C2" s="28" t="s">
        <v>22</v>
      </c>
    </row>
    <row r="3" spans="1:8" x14ac:dyDescent="0.25">
      <c r="D3" s="22"/>
    </row>
    <row r="4" spans="1:8" x14ac:dyDescent="0.25">
      <c r="C4" s="39" t="s">
        <v>25</v>
      </c>
      <c r="D4" s="40">
        <v>2010</v>
      </c>
    </row>
    <row r="6" spans="1:8" ht="24.75" x14ac:dyDescent="0.25">
      <c r="A6" s="1" t="s">
        <v>3</v>
      </c>
      <c r="B6" s="9" t="s">
        <v>0</v>
      </c>
      <c r="C6" s="9" t="s">
        <v>1</v>
      </c>
      <c r="D6" s="9" t="s">
        <v>2</v>
      </c>
      <c r="E6" s="32" t="s">
        <v>23</v>
      </c>
      <c r="F6" s="12" t="s">
        <v>7</v>
      </c>
      <c r="G6" s="27" t="s">
        <v>5</v>
      </c>
      <c r="H6" s="12" t="s">
        <v>6</v>
      </c>
    </row>
    <row r="7" spans="1:8" x14ac:dyDescent="0.25">
      <c r="A7" s="2" t="s">
        <v>12</v>
      </c>
      <c r="B7" s="6"/>
      <c r="C7" s="6"/>
      <c r="D7" s="6"/>
      <c r="E7" s="19"/>
      <c r="F7" s="5">
        <f>+(Tabella2[[#This Row],[2012]]+Tabella2[[#This Row],[2013]]+Tabella2[[#This Row],[2014]])/Foglio2!F10</f>
        <v>0</v>
      </c>
      <c r="G7" s="16">
        <v>0.5</v>
      </c>
      <c r="H7" s="49" t="s">
        <v>31</v>
      </c>
    </row>
    <row r="8" spans="1:8" x14ac:dyDescent="0.25">
      <c r="A8" s="2" t="s">
        <v>14</v>
      </c>
      <c r="B8" s="6"/>
      <c r="C8" s="6"/>
      <c r="D8" s="6"/>
      <c r="E8" s="19"/>
      <c r="F8" s="6">
        <f>+(Tabella2[[#This Row],[2012]]+Tabella2[[#This Row],[2013]]+Tabella2[[#This Row],[2014]])/Foglio2!F10</f>
        <v>0</v>
      </c>
      <c r="G8" s="17">
        <v>0.5</v>
      </c>
      <c r="H8" s="48">
        <f>+Foglio2!I4</f>
        <v>0</v>
      </c>
    </row>
    <row r="9" spans="1:8" x14ac:dyDescent="0.25">
      <c r="A9" s="2" t="s">
        <v>13</v>
      </c>
      <c r="B9" s="6"/>
      <c r="C9" s="6"/>
      <c r="D9" s="6"/>
      <c r="E9" s="19"/>
      <c r="F9" s="5">
        <f>+(Tabella2[[#This Row],[2012]]+Tabella2[[#This Row],[2013]]+Tabella2[[#This Row],[2014]])/Foglio2!F10</f>
        <v>0</v>
      </c>
      <c r="G9" s="17">
        <v>0.25</v>
      </c>
      <c r="H9" s="49" t="s">
        <v>32</v>
      </c>
    </row>
    <row r="10" spans="1:8" x14ac:dyDescent="0.25">
      <c r="A10" s="3" t="s">
        <v>15</v>
      </c>
      <c r="B10" s="7"/>
      <c r="C10" s="7"/>
      <c r="D10" s="7"/>
      <c r="E10" s="20"/>
      <c r="F10" s="6">
        <f>+(Tabella2[[#This Row],[2012]]+Tabella2[[#This Row],[2013]]+Tabella2[[#This Row],[2014]])/Foglio2!F10</f>
        <v>0</v>
      </c>
      <c r="G10" s="17">
        <v>0.25</v>
      </c>
      <c r="H10" s="5">
        <f>+Foglio2!I6</f>
        <v>0</v>
      </c>
    </row>
    <row r="11" spans="1:8" x14ac:dyDescent="0.25">
      <c r="A11" s="13" t="s">
        <v>4</v>
      </c>
      <c r="B11" s="14">
        <f>SUBTOTAL(109,B7:B10)</f>
        <v>0</v>
      </c>
      <c r="C11" s="14">
        <f t="shared" ref="C11" si="0">SUBTOTAL(109,C7:C10)</f>
        <v>0</v>
      </c>
      <c r="D11" s="14">
        <f>SUBTOTAL(109,D7:D10)</f>
        <v>0</v>
      </c>
      <c r="E11" s="14">
        <f>SUBTOTAL(109,E7:E10)</f>
        <v>0</v>
      </c>
      <c r="F11" s="15">
        <f>SUBTOTAL(109,F7:F10)</f>
        <v>0</v>
      </c>
      <c r="G11" s="18"/>
      <c r="H11" s="44">
        <f>+Foglio2!I7</f>
        <v>0</v>
      </c>
    </row>
    <row r="12" spans="1:8" x14ac:dyDescent="0.25">
      <c r="A12" s="2"/>
      <c r="B12" s="15"/>
      <c r="C12" s="15"/>
      <c r="D12" s="15"/>
      <c r="E12" s="19"/>
      <c r="F12" s="15"/>
      <c r="G12" s="6"/>
      <c r="H12" s="6"/>
    </row>
    <row r="13" spans="1:8" x14ac:dyDescent="0.25">
      <c r="A13" s="38"/>
      <c r="B13" s="15"/>
      <c r="C13" s="15"/>
      <c r="D13" s="15"/>
      <c r="E13" s="19"/>
      <c r="F13" s="15" t="str">
        <f>IF(F17="SI",E17,"")</f>
        <v/>
      </c>
      <c r="G13" s="6"/>
      <c r="H13" s="15">
        <f>IF(F19&gt;=5000,5000,F19)</f>
        <v>0</v>
      </c>
    </row>
    <row r="14" spans="1:8" x14ac:dyDescent="0.25">
      <c r="A14" s="3"/>
      <c r="B14" s="7"/>
      <c r="C14" s="7"/>
      <c r="D14" s="10"/>
      <c r="E14" s="11"/>
      <c r="F14" s="7"/>
      <c r="G14" s="34"/>
      <c r="H14" s="14"/>
    </row>
    <row r="15" spans="1:8" x14ac:dyDescent="0.25">
      <c r="A15" s="3"/>
      <c r="B15" s="7"/>
      <c r="C15" s="7"/>
      <c r="D15" s="10"/>
      <c r="E15" s="11"/>
      <c r="F15" s="7"/>
      <c r="G15" s="37" t="s">
        <v>21</v>
      </c>
      <c r="H15" s="14">
        <f>SUBTOTAL(109,H11:H14)</f>
        <v>0</v>
      </c>
    </row>
    <row r="17" spans="1:6" x14ac:dyDescent="0.25">
      <c r="A17" s="30" t="s">
        <v>11</v>
      </c>
      <c r="E17" s="35" t="s">
        <v>20</v>
      </c>
      <c r="F17" s="36" t="s">
        <v>24</v>
      </c>
    </row>
    <row r="18" spans="1:6" x14ac:dyDescent="0.25">
      <c r="A18" s="31" t="str">
        <f>+Foglio2!F16</f>
        <v/>
      </c>
      <c r="B18" s="23"/>
      <c r="C18" s="24"/>
      <c r="D18" s="24"/>
      <c r="E18" s="24"/>
      <c r="F18" s="23"/>
    </row>
    <row r="19" spans="1:6" x14ac:dyDescent="0.25">
      <c r="A19" s="31" t="str">
        <f>+Foglio2!F17</f>
        <v/>
      </c>
      <c r="B19" s="23"/>
      <c r="C19" s="24"/>
      <c r="D19" s="24"/>
      <c r="E19" s="35" t="str">
        <f>IF(F17="SI","Inserire costo certificazione","")</f>
        <v/>
      </c>
      <c r="F19" s="45"/>
    </row>
    <row r="20" spans="1:6" x14ac:dyDescent="0.25">
      <c r="A20" s="46" t="s">
        <v>30</v>
      </c>
      <c r="B20" s="23"/>
      <c r="C20" s="24"/>
      <c r="D20" s="24"/>
      <c r="E20" s="24"/>
      <c r="F20" s="26"/>
    </row>
    <row r="21" spans="1:6" x14ac:dyDescent="0.25">
      <c r="A21" s="47" t="s">
        <v>29</v>
      </c>
      <c r="B21" s="23"/>
      <c r="C21" s="24"/>
      <c r="D21" s="24"/>
      <c r="E21" s="24"/>
      <c r="F21" s="24"/>
    </row>
    <row r="22" spans="1:6" x14ac:dyDescent="0.25">
      <c r="B22" s="23"/>
      <c r="C22" s="24"/>
      <c r="D22" s="24"/>
      <c r="E22" s="24"/>
      <c r="F22" s="24"/>
    </row>
    <row r="23" spans="1:6" x14ac:dyDescent="0.25">
      <c r="B23" s="23"/>
      <c r="C23" s="24"/>
      <c r="D23" s="24"/>
      <c r="E23" s="24"/>
      <c r="F23" s="24"/>
    </row>
    <row r="24" spans="1:6" x14ac:dyDescent="0.25">
      <c r="B24" s="23"/>
      <c r="C24" s="24"/>
      <c r="D24" s="24"/>
      <c r="E24" s="24"/>
      <c r="F24" s="24"/>
    </row>
    <row r="25" spans="1:6" x14ac:dyDescent="0.25">
      <c r="A25" s="25"/>
      <c r="B25" s="23"/>
      <c r="C25" s="24"/>
      <c r="D25" s="24"/>
      <c r="E25" s="24"/>
      <c r="F25" s="24"/>
    </row>
    <row r="26" spans="1:6" x14ac:dyDescent="0.25">
      <c r="A26" s="23"/>
      <c r="B26" s="23"/>
      <c r="C26" s="24"/>
      <c r="D26" s="24"/>
      <c r="E26" s="24"/>
      <c r="F26" s="24"/>
    </row>
    <row r="27" spans="1:6" x14ac:dyDescent="0.25">
      <c r="A27" s="23"/>
      <c r="B27" s="23"/>
      <c r="C27" s="24"/>
      <c r="D27" s="24"/>
      <c r="E27" s="24"/>
      <c r="F27" s="24"/>
    </row>
    <row r="28" spans="1:6" x14ac:dyDescent="0.25">
      <c r="A28" s="23"/>
      <c r="B28" s="23"/>
      <c r="C28" s="24"/>
      <c r="D28" s="24"/>
      <c r="E28" s="24"/>
      <c r="F28" s="24"/>
    </row>
    <row r="29" spans="1:6" x14ac:dyDescent="0.25">
      <c r="A29" s="23"/>
      <c r="B29" s="23"/>
      <c r="C29" s="24"/>
      <c r="D29" s="24"/>
      <c r="E29" s="24"/>
      <c r="F29" s="24"/>
    </row>
    <row r="30" spans="1:6" x14ac:dyDescent="0.25">
      <c r="A30" s="23"/>
      <c r="B30" s="23"/>
      <c r="C30" s="24"/>
      <c r="D30" s="24"/>
      <c r="E30" s="24"/>
      <c r="F30" s="24"/>
    </row>
    <row r="31" spans="1:6" x14ac:dyDescent="0.25">
      <c r="A31" s="25"/>
      <c r="B31" s="23"/>
      <c r="C31" s="24"/>
      <c r="D31" s="24"/>
      <c r="E31" s="24"/>
      <c r="F31" s="24"/>
    </row>
    <row r="32" spans="1:6" x14ac:dyDescent="0.25">
      <c r="A32" s="23"/>
      <c r="B32" s="23"/>
      <c r="C32" s="24"/>
      <c r="D32" s="24"/>
      <c r="E32" s="24"/>
      <c r="F32" s="24"/>
    </row>
    <row r="33" spans="1:6" x14ac:dyDescent="0.25">
      <c r="A33" s="23"/>
      <c r="B33" s="23"/>
      <c r="C33" s="24"/>
      <c r="D33" s="24"/>
      <c r="E33" s="24"/>
      <c r="F33" s="24"/>
    </row>
    <row r="34" spans="1:6" x14ac:dyDescent="0.25">
      <c r="A34" s="23"/>
      <c r="B34" s="23"/>
      <c r="C34" s="24"/>
      <c r="D34" s="24"/>
      <c r="E34" s="24"/>
      <c r="F34" s="24"/>
    </row>
    <row r="35" spans="1:6" x14ac:dyDescent="0.25">
      <c r="A35" s="23"/>
      <c r="B35" s="23"/>
      <c r="C35" s="24"/>
      <c r="D35" s="24"/>
      <c r="E35" s="24"/>
      <c r="F35" s="24"/>
    </row>
    <row r="36" spans="1:6" x14ac:dyDescent="0.25">
      <c r="A36" s="23"/>
      <c r="B36" s="23"/>
      <c r="C36" s="24"/>
      <c r="D36" s="24"/>
      <c r="E36" s="24"/>
      <c r="F36" s="24"/>
    </row>
    <row r="37" spans="1:6" x14ac:dyDescent="0.25">
      <c r="A37" s="25"/>
      <c r="B37" s="23"/>
      <c r="C37" s="24"/>
      <c r="D37" s="24"/>
      <c r="E37" s="24"/>
      <c r="F37" s="24"/>
    </row>
    <row r="38" spans="1:6" x14ac:dyDescent="0.25">
      <c r="A38" s="23"/>
      <c r="B38" s="23"/>
      <c r="C38" s="24"/>
      <c r="D38" s="24"/>
      <c r="E38" s="24"/>
      <c r="F38" s="24"/>
    </row>
    <row r="39" spans="1:6" x14ac:dyDescent="0.25">
      <c r="A39" s="23"/>
      <c r="B39" s="23"/>
      <c r="C39" s="24"/>
      <c r="D39" s="24"/>
      <c r="E39" s="24"/>
      <c r="F39" s="24"/>
    </row>
    <row r="40" spans="1:6" x14ac:dyDescent="0.25">
      <c r="A40" s="23"/>
      <c r="B40" s="23"/>
      <c r="C40" s="24"/>
      <c r="D40" s="24"/>
      <c r="E40" s="24"/>
      <c r="F40" s="24"/>
    </row>
    <row r="41" spans="1:6" x14ac:dyDescent="0.25">
      <c r="A41" s="23"/>
      <c r="B41" s="23"/>
      <c r="C41" s="24"/>
      <c r="D41" s="24"/>
      <c r="E41" s="24"/>
      <c r="F41" s="24"/>
    </row>
    <row r="42" spans="1:6" x14ac:dyDescent="0.25">
      <c r="A42" s="23"/>
      <c r="B42" s="23"/>
      <c r="C42" s="24"/>
      <c r="D42" s="24"/>
      <c r="E42" s="24"/>
      <c r="F42" s="24"/>
    </row>
  </sheetData>
  <dataValidations count="1">
    <dataValidation type="list" allowBlank="1" showInputMessage="1" showErrorMessage="1" sqref="F17">
      <formula1>"SI,NO"</formula1>
    </dataValidation>
  </dataValidations>
  <hyperlinks>
    <hyperlink ref="A21" r:id="rId1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80" orientation="landscape" horizontalDpi="1200" verticalDpi="1200" r:id="rId2"/>
  <ignoredErrors>
    <ignoredError sqref="H13 H7:H11 H15" calculatedColumn="1"/>
  </ignoredError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workbookViewId="0">
      <selection activeCell="I4" sqref="I4"/>
    </sheetView>
  </sheetViews>
  <sheetFormatPr defaultRowHeight="15" x14ac:dyDescent="0.25"/>
  <cols>
    <col min="2" max="2" width="19.85546875" customWidth="1"/>
    <col min="3" max="3" width="18.42578125" bestFit="1" customWidth="1"/>
    <col min="5" max="6" width="15.7109375" bestFit="1" customWidth="1"/>
    <col min="7" max="7" width="10.85546875" bestFit="1" customWidth="1"/>
    <col min="8" max="8" width="11.42578125" bestFit="1" customWidth="1"/>
    <col min="9" max="9" width="14.7109375" bestFit="1" customWidth="1"/>
    <col min="10" max="14" width="9.140625" style="60"/>
  </cols>
  <sheetData>
    <row r="2" spans="1:13" x14ac:dyDescent="0.25">
      <c r="H2" s="53" t="s">
        <v>33</v>
      </c>
      <c r="K2" s="61"/>
      <c r="L2" s="61"/>
    </row>
    <row r="3" spans="1:13" x14ac:dyDescent="0.25">
      <c r="B3" s="33" t="s">
        <v>19</v>
      </c>
      <c r="C3" s="33" t="s">
        <v>18</v>
      </c>
      <c r="D3" s="54" t="s">
        <v>42</v>
      </c>
      <c r="E3" s="54" t="s">
        <v>34</v>
      </c>
      <c r="F3" s="54" t="s">
        <v>35</v>
      </c>
      <c r="H3" s="54" t="s">
        <v>41</v>
      </c>
      <c r="I3" s="59" t="s">
        <v>6</v>
      </c>
      <c r="L3" s="62"/>
    </row>
    <row r="4" spans="1:13" x14ac:dyDescent="0.25">
      <c r="A4" s="55" t="s">
        <v>36</v>
      </c>
      <c r="B4" s="4">
        <f>+'BONUS RICERCA'!E7</f>
        <v>0</v>
      </c>
      <c r="C4" s="4">
        <f>+'BONUS RICERCA'!F7</f>
        <v>0</v>
      </c>
      <c r="D4" s="67">
        <v>0.5</v>
      </c>
      <c r="E4" s="4">
        <f>+B8-C8</f>
        <v>0</v>
      </c>
      <c r="F4" s="4">
        <f>+B4+B5-C4-C5</f>
        <v>0</v>
      </c>
      <c r="G4" s="50" t="s">
        <v>31</v>
      </c>
      <c r="H4" s="33">
        <f>IF(F4&gt;0,1,0)</f>
        <v>0</v>
      </c>
      <c r="I4" s="21">
        <f>MIN($F$4,$F$7)*D4*H4*G16*G17</f>
        <v>0</v>
      </c>
    </row>
    <row r="5" spans="1:13" x14ac:dyDescent="0.25">
      <c r="A5" s="55" t="s">
        <v>37</v>
      </c>
      <c r="B5" s="4">
        <f>+'BONUS RICERCA'!E8</f>
        <v>0</v>
      </c>
      <c r="C5" s="4">
        <f>+'BONUS RICERCA'!F8</f>
        <v>0</v>
      </c>
      <c r="D5" s="67"/>
      <c r="G5" s="21"/>
      <c r="H5" s="33"/>
      <c r="I5" s="21"/>
    </row>
    <row r="6" spans="1:13" x14ac:dyDescent="0.25">
      <c r="A6" s="55" t="s">
        <v>38</v>
      </c>
      <c r="B6" s="4">
        <f>+'BONUS RICERCA'!E9</f>
        <v>0</v>
      </c>
      <c r="C6" s="4">
        <f>+'BONUS RICERCA'!F9</f>
        <v>0</v>
      </c>
      <c r="D6" s="67">
        <v>0.25</v>
      </c>
      <c r="F6" s="4">
        <f>+B6+B7-C6-C7</f>
        <v>0</v>
      </c>
      <c r="G6" s="50" t="s">
        <v>32</v>
      </c>
      <c r="H6" s="33">
        <f>IF(F6&gt;0,1,0)</f>
        <v>0</v>
      </c>
      <c r="I6" s="21">
        <f>MIN($F$6,$F$7)*D6*H6*G16*G17</f>
        <v>0</v>
      </c>
    </row>
    <row r="7" spans="1:13" x14ac:dyDescent="0.25">
      <c r="A7" s="55" t="s">
        <v>39</v>
      </c>
      <c r="B7" s="4">
        <f>+'BONUS RICERCA'!E10</f>
        <v>0</v>
      </c>
      <c r="C7" s="4">
        <f>+'BONUS RICERCA'!F10</f>
        <v>0</v>
      </c>
      <c r="E7" s="21"/>
      <c r="F7" s="57">
        <f>SUM(F4:F6)</f>
        <v>0</v>
      </c>
      <c r="G7" s="58" t="s">
        <v>40</v>
      </c>
      <c r="I7" s="56">
        <f>IF(I4+I6&gt;5000000,5000000,I4+I6)</f>
        <v>0</v>
      </c>
    </row>
    <row r="8" spans="1:13" x14ac:dyDescent="0.25">
      <c r="B8" s="4">
        <f>SUM(B4:B7)</f>
        <v>0</v>
      </c>
      <c r="C8" s="4">
        <f>SUM(C4:C7)</f>
        <v>0</v>
      </c>
    </row>
    <row r="9" spans="1:13" x14ac:dyDescent="0.25">
      <c r="F9" s="43" t="s">
        <v>28</v>
      </c>
    </row>
    <row r="10" spans="1:13" x14ac:dyDescent="0.25">
      <c r="C10" t="s">
        <v>27</v>
      </c>
      <c r="E10" s="41">
        <f>2015-'BONUS RICERCA'!D4</f>
        <v>5</v>
      </c>
      <c r="F10" s="42">
        <f>IF(E10&lt;=0,1,IF(E10&gt;3,3,E10))</f>
        <v>3</v>
      </c>
    </row>
    <row r="12" spans="1:13" x14ac:dyDescent="0.25">
      <c r="M12" s="63"/>
    </row>
    <row r="13" spans="1:13" x14ac:dyDescent="0.25">
      <c r="M13" s="64"/>
    </row>
    <row r="14" spans="1:13" x14ac:dyDescent="0.25">
      <c r="B14" t="s">
        <v>8</v>
      </c>
      <c r="M14" s="65"/>
    </row>
    <row r="15" spans="1:13" x14ac:dyDescent="0.25">
      <c r="B15" t="s">
        <v>9</v>
      </c>
      <c r="M15" s="64"/>
    </row>
    <row r="16" spans="1:13" x14ac:dyDescent="0.25">
      <c r="B16" s="29" t="s">
        <v>10</v>
      </c>
      <c r="E16" s="53" t="s">
        <v>17</v>
      </c>
      <c r="F16" s="51" t="str">
        <f>IF('BONUS RICERCA'!F11&gt;'BONUS RICERCA'!E11,"Investimento inferiore alla media triennale: NESSUN CREDITO SPETTANTE!","")</f>
        <v/>
      </c>
      <c r="G16">
        <f>IF(F16="",1,0)</f>
        <v>1</v>
      </c>
      <c r="M16" s="66"/>
    </row>
    <row r="17" spans="2:13" x14ac:dyDescent="0.25">
      <c r="B17" t="s">
        <v>26</v>
      </c>
      <c r="E17" s="53" t="s">
        <v>16</v>
      </c>
      <c r="F17" s="52" t="str">
        <f>IF('BONUS RICERCA'!E11&lt;&gt;0,IF('BONUS RICERCA'!E11&lt;30000,"Investimento insufficiente: NESSUN CREDITO SPETTANTE!",""),"")</f>
        <v/>
      </c>
      <c r="G17">
        <f>IF(F17="",1,0)</f>
        <v>1</v>
      </c>
      <c r="M17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BONUS RICERCA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Guerriero</dc:creator>
  <cp:lastModifiedBy>Giovanni Colucci</cp:lastModifiedBy>
  <cp:lastPrinted>2015-11-19T09:23:06Z</cp:lastPrinted>
  <dcterms:created xsi:type="dcterms:W3CDTF">2015-11-04T16:10:45Z</dcterms:created>
  <dcterms:modified xsi:type="dcterms:W3CDTF">2016-04-26T15:18:34Z</dcterms:modified>
</cp:coreProperties>
</file>